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6\!!!!!!!!внесение изменений 2026-2028\"/>
    </mc:Choice>
  </mc:AlternateContent>
  <bookViews>
    <workbookView xWindow="0" yWindow="0" windowWidth="28800" windowHeight="12015"/>
  </bookViews>
  <sheets>
    <sheet name="Лист1" sheetId="1" r:id="rId1"/>
  </sheets>
  <definedNames>
    <definedName name="_xlnm.Print_Titles" localSheetId="0">Лист1!$11:$11</definedName>
    <definedName name="_xlnm.Print_Area" localSheetId="0">Лист1!$B$2:$Y$26</definedName>
  </definedNames>
  <calcPr calcId="152511"/>
</workbook>
</file>

<file path=xl/calcChain.xml><?xml version="1.0" encoding="utf-8"?>
<calcChain xmlns="http://schemas.openxmlformats.org/spreadsheetml/2006/main">
  <c r="Y25" i="1" l="1"/>
  <c r="S13" i="1" l="1"/>
  <c r="T13" i="1"/>
  <c r="U13" i="1"/>
  <c r="V13" i="1"/>
  <c r="W13" i="1"/>
  <c r="X13" i="1"/>
  <c r="S14" i="1"/>
  <c r="T14" i="1"/>
  <c r="U14" i="1"/>
  <c r="V14" i="1"/>
  <c r="W14" i="1"/>
  <c r="X14" i="1"/>
  <c r="S15" i="1"/>
  <c r="T15" i="1"/>
  <c r="U15" i="1"/>
  <c r="V15" i="1"/>
  <c r="W15" i="1"/>
  <c r="X15" i="1"/>
  <c r="S16" i="1"/>
  <c r="T16" i="1"/>
  <c r="U16" i="1"/>
  <c r="V16" i="1"/>
  <c r="W16" i="1"/>
  <c r="W12" i="1" s="1"/>
  <c r="X16" i="1"/>
  <c r="S17" i="1"/>
  <c r="T17" i="1"/>
  <c r="U17" i="1"/>
  <c r="V17" i="1"/>
  <c r="W17" i="1"/>
  <c r="X17" i="1"/>
  <c r="Y18" i="1"/>
  <c r="Y19" i="1"/>
  <c r="Y20" i="1"/>
  <c r="Y21" i="1"/>
  <c r="Y24" i="1"/>
  <c r="Y15" i="1"/>
  <c r="Y26" i="1"/>
  <c r="Y23" i="1"/>
  <c r="S22" i="1"/>
  <c r="T22" i="1"/>
  <c r="U22" i="1"/>
  <c r="V22" i="1"/>
  <c r="W22" i="1"/>
  <c r="X22" i="1"/>
  <c r="V12" i="1" l="1"/>
  <c r="Y16" i="1"/>
  <c r="X12" i="1"/>
  <c r="U12" i="1"/>
  <c r="T12" i="1"/>
  <c r="S12" i="1"/>
  <c r="L14" i="1"/>
  <c r="AC20" i="1" l="1"/>
  <c r="AC21" i="1"/>
  <c r="C30" i="1"/>
  <c r="AC18" i="1"/>
  <c r="AC19" i="1"/>
  <c r="AC24" i="1"/>
  <c r="AC25" i="1"/>
  <c r="C12" i="1"/>
  <c r="D13" i="1"/>
  <c r="E13" i="1"/>
  <c r="F13" i="1"/>
  <c r="G13" i="1"/>
  <c r="H13" i="1"/>
  <c r="I13" i="1"/>
  <c r="I12" i="1" s="1"/>
  <c r="I30" i="1" s="1"/>
  <c r="J13" i="1"/>
  <c r="K13" i="1"/>
  <c r="L13" i="1"/>
  <c r="M13" i="1"/>
  <c r="N13" i="1"/>
  <c r="O13" i="1"/>
  <c r="P13" i="1"/>
  <c r="Q13" i="1"/>
  <c r="R13" i="1"/>
  <c r="C13" i="1"/>
  <c r="D14" i="1"/>
  <c r="E14" i="1"/>
  <c r="F14" i="1"/>
  <c r="G14" i="1"/>
  <c r="H14" i="1"/>
  <c r="I14" i="1"/>
  <c r="J14" i="1"/>
  <c r="K14" i="1"/>
  <c r="M14" i="1"/>
  <c r="N14" i="1"/>
  <c r="O14" i="1"/>
  <c r="P14" i="1"/>
  <c r="Q14" i="1"/>
  <c r="R14" i="1"/>
  <c r="C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C16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C22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C17" i="1"/>
  <c r="H12" i="1" l="1"/>
  <c r="H30" i="1" s="1"/>
  <c r="F12" i="1"/>
  <c r="F30" i="1" s="1"/>
  <c r="E12" i="1"/>
  <c r="E30" i="1" s="1"/>
  <c r="D12" i="1"/>
  <c r="D30" i="1" s="1"/>
  <c r="G12" i="1"/>
  <c r="G30" i="1" s="1"/>
  <c r="K12" i="1"/>
  <c r="K30" i="1" s="1"/>
  <c r="J12" i="1"/>
  <c r="J30" i="1" s="1"/>
  <c r="R12" i="1"/>
  <c r="R30" i="1" s="1"/>
  <c r="P12" i="1"/>
  <c r="P30" i="1" s="1"/>
  <c r="N12" i="1"/>
  <c r="N30" i="1" s="1"/>
  <c r="Y13" i="1"/>
  <c r="AC13" i="1" s="1"/>
  <c r="Y17" i="1"/>
  <c r="AC17" i="1" s="1"/>
  <c r="Q12" i="1"/>
  <c r="Q30" i="1" s="1"/>
  <c r="AC23" i="1"/>
  <c r="M12" i="1"/>
  <c r="M30" i="1" s="1"/>
  <c r="L12" i="1"/>
  <c r="L30" i="1" s="1"/>
  <c r="O12" i="1"/>
  <c r="O30" i="1" s="1"/>
  <c r="Y14" i="1"/>
  <c r="Y22" i="1"/>
  <c r="AC22" i="1" s="1"/>
  <c r="AC15" i="1"/>
  <c r="AC26" i="1"/>
  <c r="AC14" i="1" l="1"/>
  <c r="Y12" i="1"/>
  <c r="AC16" i="1"/>
  <c r="Y30" i="1" l="1"/>
  <c r="AC12" i="1"/>
</calcChain>
</file>

<file path=xl/sharedStrings.xml><?xml version="1.0" encoding="utf-8"?>
<sst xmlns="http://schemas.openxmlformats.org/spreadsheetml/2006/main" count="38" uniqueCount="30">
  <si>
    <t>Сумма расходов по годам реализации, тыс. рублей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</si>
  <si>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</si>
  <si>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</si>
  <si>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</si>
  <si>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</si>
  <si>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</si>
  <si>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</si>
  <si>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</si>
  <si>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</si>
  <si>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</si>
  <si>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</si>
  <si>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</si>
  <si>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</si>
  <si>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</si>
  <si>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</si>
  <si>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</si>
  <si>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</si>
  <si>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Всего:</t>
  </si>
  <si>
    <t> </t>
  </si>
  <si>
    <t>Всего финансовых затрат, в том числе:</t>
  </si>
  <si>
    <t>из городского бюджета</t>
  </si>
  <si>
    <t>из краевого бюджета</t>
  </si>
  <si>
    <t>из федерального бюджета</t>
  </si>
  <si>
    <t>из внебюджетных источников</t>
  </si>
  <si>
    <t>Капитальные вложения, в том числе:</t>
  </si>
  <si>
    <t>Прочие расходы, в том числе:</t>
  </si>
  <si>
    <t>Источники и направления
расходов</t>
  </si>
  <si>
    <t xml:space="preserve">ОБЪЕМ
финансовых ресурсов, необходимых для реализации Программы
</t>
  </si>
  <si>
    <t xml:space="preserve">Приложение 8
к постановлению 
администрации города 
от __________ №_____
</t>
  </si>
  <si>
    <t xml:space="preserve">Приложение 7
к муниципальной программе
«Развитие дорожно-транспортной 
системы города Барнаула»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</si>
</sst>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8" x14ac:knownFonts="1">
    <font>
      <sz val="11"/>
      <name val="Calibri"/>
    </font>
    <font>
      <sz val="12"/>
      <name val="XO Thames"/>
      <family val="1"/>
      <charset val="204"/>
    </font>
    <font>
      <sz val="12"/>
      <name val="PT Astra Serif"/>
      <family val="1"/>
      <charset val="204"/>
    </font>
    <font>
      <sz val="32"/>
      <name val="PT Astra Serif"/>
      <family val="1"/>
      <charset val="204"/>
    </font>
    <font>
      <sz val="20"/>
      <name val="PT Astra Serif"/>
      <family val="1"/>
      <charset val="204"/>
    </font>
    <font>
      <sz val="14"/>
      <name val="PT Astra Serif"/>
      <family val="1"/>
      <charset val="204"/>
    </font>
    <font>
      <sz val="30"/>
      <name val="PT Astra Serif"/>
      <family val="1"/>
      <charset val="204"/>
    </font>
    <font>
      <sz val="2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/>
    <xf numFmtId="0" fontId="2" fillId="0" borderId="0" xfId="0" applyFont="1"/>
    <xf numFmtId="0" fontId="3" fillId="0" borderId="0" xfId="0" applyFont="1" applyAlignment="1">
      <alignment vertical="top" wrapText="1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wrapText="1"/>
    </xf>
    <xf numFmtId="0" fontId="4" fillId="0" borderId="0" xfId="0" applyFont="1" applyAlignment="1">
      <alignment horizontal="left" vertical="top" wrapText="1"/>
    </xf>
    <xf numFmtId="0" fontId="2" fillId="2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5" fillId="2" borderId="0" xfId="0" applyFont="1" applyFill="1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7" xfId="0" applyFont="1" applyBorder="1" applyAlignment="1">
      <alignment vertical="top" wrapText="1"/>
    </xf>
    <xf numFmtId="165" fontId="5" fillId="0" borderId="6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5" fontId="5" fillId="2" borderId="6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31"/>
  <sheetViews>
    <sheetView tabSelected="1" zoomScale="50" zoomScaleNormal="50" zoomScalePageLayoutView="60" workbookViewId="0">
      <selection activeCell="X17" sqref="X17"/>
    </sheetView>
  </sheetViews>
  <sheetFormatPr defaultColWidth="10.7109375" defaultRowHeight="15.75" x14ac:dyDescent="0.25"/>
  <cols>
    <col min="1" max="1" width="10.7109375" bestFit="1" customWidth="1"/>
    <col min="2" max="2" width="22.28515625" customWidth="1"/>
    <col min="3" max="3" width="14.140625" customWidth="1"/>
    <col min="4" max="4" width="14.28515625" customWidth="1"/>
    <col min="5" max="5" width="14.5703125" customWidth="1"/>
    <col min="6" max="6" width="14.140625" customWidth="1"/>
    <col min="7" max="8" width="14.85546875" customWidth="1"/>
    <col min="9" max="9" width="14.7109375" customWidth="1"/>
    <col min="10" max="10" width="15.5703125" customWidth="1"/>
    <col min="11" max="11" width="15.42578125" customWidth="1"/>
    <col min="12" max="12" width="16.28515625" customWidth="1"/>
    <col min="13" max="13" width="19.7109375" customWidth="1"/>
    <col min="14" max="14" width="19.85546875" customWidth="1"/>
    <col min="15" max="15" width="18.85546875" customWidth="1"/>
    <col min="16" max="16" width="19.7109375" style="4" customWidth="1"/>
    <col min="17" max="17" width="20" customWidth="1"/>
    <col min="18" max="24" width="19.85546875" customWidth="1"/>
    <col min="25" max="25" width="20.42578125" customWidth="1"/>
    <col min="27" max="27" width="16.85546875" hidden="1" customWidth="1"/>
    <col min="28" max="28" width="0" hidden="1" customWidth="1"/>
    <col min="29" max="29" width="20.7109375" hidden="1" customWidth="1"/>
  </cols>
  <sheetData>
    <row r="2" spans="2:29" ht="174.75" customHeight="1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8"/>
      <c r="Q2" s="8"/>
      <c r="R2" s="8"/>
      <c r="S2" s="8"/>
      <c r="T2" s="36"/>
      <c r="U2" s="35" t="s">
        <v>28</v>
      </c>
      <c r="V2" s="35"/>
      <c r="W2" s="35"/>
      <c r="X2" s="35"/>
      <c r="Y2" s="35"/>
    </row>
    <row r="3" spans="2:29" ht="9" customHeight="1" x14ac:dyDescent="0.4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10"/>
      <c r="R3" s="10"/>
      <c r="S3" s="10"/>
      <c r="T3" s="10"/>
      <c r="U3" s="10"/>
      <c r="V3" s="10"/>
      <c r="W3" s="10"/>
      <c r="X3" s="10"/>
      <c r="Y3" s="10"/>
    </row>
    <row r="4" spans="2:29" ht="171.75" customHeight="1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8"/>
      <c r="Q4" s="8"/>
      <c r="R4" s="8"/>
      <c r="S4" s="8"/>
      <c r="T4" s="38"/>
      <c r="U4" s="37" t="s">
        <v>29</v>
      </c>
      <c r="V4" s="37"/>
      <c r="W4" s="37"/>
      <c r="X4" s="37"/>
      <c r="Y4" s="37"/>
    </row>
    <row r="5" spans="2:29" ht="10.5" customHeight="1" x14ac:dyDescent="0.4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11"/>
      <c r="Q5" s="12"/>
      <c r="R5" s="12"/>
      <c r="S5" s="12"/>
      <c r="T5" s="12"/>
      <c r="U5" s="12"/>
      <c r="V5" s="12"/>
      <c r="W5" s="12"/>
      <c r="X5" s="12"/>
      <c r="Y5" s="12"/>
    </row>
    <row r="6" spans="2:29" ht="79.5" customHeight="1" x14ac:dyDescent="0.25">
      <c r="B6" s="39" t="s">
        <v>27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2:29" ht="9.75" customHeight="1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13"/>
      <c r="Q7" s="7"/>
      <c r="R7" s="7"/>
      <c r="S7" s="7"/>
      <c r="T7" s="7"/>
      <c r="U7" s="7"/>
      <c r="V7" s="7"/>
      <c r="W7" s="7"/>
      <c r="X7" s="7"/>
      <c r="Y7" s="7"/>
    </row>
    <row r="8" spans="2:29" ht="18.75" x14ac:dyDescent="0.25">
      <c r="B8" s="33" t="s">
        <v>26</v>
      </c>
      <c r="C8" s="30" t="s">
        <v>0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</row>
    <row r="9" spans="2:29" ht="39.75" customHeight="1" x14ac:dyDescent="0.25">
      <c r="B9" s="34"/>
      <c r="C9" s="14" t="s">
        <v>1</v>
      </c>
      <c r="D9" s="15" t="s">
        <v>2</v>
      </c>
      <c r="E9" s="15" t="s">
        <v>3</v>
      </c>
      <c r="F9" s="15" t="s">
        <v>4</v>
      </c>
      <c r="G9" s="15" t="s">
        <v>5</v>
      </c>
      <c r="H9" s="15" t="s">
        <v>6</v>
      </c>
      <c r="I9" s="15" t="s">
        <v>7</v>
      </c>
      <c r="J9" s="15" t="s">
        <v>8</v>
      </c>
      <c r="K9" s="15" t="s">
        <v>9</v>
      </c>
      <c r="L9" s="15" t="s">
        <v>10</v>
      </c>
      <c r="M9" s="15" t="s">
        <v>11</v>
      </c>
      <c r="N9" s="15" t="s">
        <v>12</v>
      </c>
      <c r="O9" s="15" t="s">
        <v>13</v>
      </c>
      <c r="P9" s="16" t="s">
        <v>14</v>
      </c>
      <c r="Q9" s="15" t="s">
        <v>15</v>
      </c>
      <c r="R9" s="15" t="s">
        <v>16</v>
      </c>
      <c r="S9" s="17">
        <v>2031</v>
      </c>
      <c r="T9" s="17">
        <v>2032</v>
      </c>
      <c r="U9" s="17">
        <v>2033</v>
      </c>
      <c r="V9" s="17">
        <v>2034</v>
      </c>
      <c r="W9" s="17">
        <v>2035</v>
      </c>
      <c r="X9" s="17">
        <v>2036</v>
      </c>
      <c r="Y9" s="15" t="s">
        <v>17</v>
      </c>
    </row>
    <row r="10" spans="2:29" ht="3.75" customHeight="1" x14ac:dyDescent="0.3">
      <c r="B10" s="18" t="s">
        <v>18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0"/>
      <c r="Q10" s="19"/>
      <c r="R10" s="19"/>
      <c r="S10" s="19"/>
      <c r="T10" s="19"/>
      <c r="U10" s="19"/>
      <c r="V10" s="19"/>
      <c r="W10" s="19"/>
      <c r="X10" s="19"/>
      <c r="Y10" s="19"/>
    </row>
    <row r="11" spans="2:29" ht="18.75" x14ac:dyDescent="0.25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  <c r="I11" s="22">
        <v>8</v>
      </c>
      <c r="J11" s="22">
        <v>9</v>
      </c>
      <c r="K11" s="22">
        <v>10</v>
      </c>
      <c r="L11" s="22">
        <v>11</v>
      </c>
      <c r="M11" s="22">
        <v>12</v>
      </c>
      <c r="N11" s="22">
        <v>13</v>
      </c>
      <c r="O11" s="22">
        <v>14</v>
      </c>
      <c r="P11" s="23">
        <v>15</v>
      </c>
      <c r="Q11" s="22">
        <v>16</v>
      </c>
      <c r="R11" s="22">
        <v>17</v>
      </c>
      <c r="S11" s="24">
        <v>18</v>
      </c>
      <c r="T11" s="24">
        <v>19</v>
      </c>
      <c r="U11" s="24">
        <v>20</v>
      </c>
      <c r="V11" s="24">
        <v>21</v>
      </c>
      <c r="W11" s="24">
        <v>22</v>
      </c>
      <c r="X11" s="24">
        <v>23</v>
      </c>
      <c r="Y11" s="22">
        <v>24</v>
      </c>
    </row>
    <row r="12" spans="2:29" ht="62.25" customHeight="1" x14ac:dyDescent="0.25">
      <c r="B12" s="25" t="s">
        <v>19</v>
      </c>
      <c r="C12" s="26">
        <f>C13+C14+C15+C16</f>
        <v>1331058.3</v>
      </c>
      <c r="D12" s="26">
        <f t="shared" ref="D12:X12" si="0">D13+D14+D15+D16</f>
        <v>1526508.5000000002</v>
      </c>
      <c r="E12" s="26">
        <f t="shared" si="0"/>
        <v>2490024.2999999998</v>
      </c>
      <c r="F12" s="26">
        <f t="shared" si="0"/>
        <v>2240192</v>
      </c>
      <c r="G12" s="26">
        <f t="shared" si="0"/>
        <v>2322505.2000000002</v>
      </c>
      <c r="H12" s="26">
        <f t="shared" si="0"/>
        <v>2590617.7999999998</v>
      </c>
      <c r="I12" s="26">
        <f t="shared" si="0"/>
        <v>2698587.1</v>
      </c>
      <c r="J12" s="26">
        <f t="shared" si="0"/>
        <v>4587368.7</v>
      </c>
      <c r="K12" s="26">
        <f t="shared" si="0"/>
        <v>4234988.4000000004</v>
      </c>
      <c r="L12" s="26">
        <f t="shared" si="0"/>
        <v>4852112.3999999994</v>
      </c>
      <c r="M12" s="27">
        <f t="shared" si="0"/>
        <v>4603100.6749100005</v>
      </c>
      <c r="N12" s="27">
        <f t="shared" si="0"/>
        <v>5165886.7</v>
      </c>
      <c r="O12" s="27">
        <f t="shared" si="0"/>
        <v>5398527.7999999998</v>
      </c>
      <c r="P12" s="28">
        <f t="shared" si="0"/>
        <v>5741454.1999999993</v>
      </c>
      <c r="Q12" s="27">
        <f t="shared" si="0"/>
        <v>5997206.2000000002</v>
      </c>
      <c r="R12" s="27">
        <f t="shared" si="0"/>
        <v>6232341</v>
      </c>
      <c r="S12" s="27">
        <f t="shared" si="0"/>
        <v>5278127.8000000007</v>
      </c>
      <c r="T12" s="27">
        <f t="shared" si="0"/>
        <v>5010107.6999999993</v>
      </c>
      <c r="U12" s="27">
        <f t="shared" si="0"/>
        <v>5244295.4000000004</v>
      </c>
      <c r="V12" s="27">
        <f t="shared" si="0"/>
        <v>5015970</v>
      </c>
      <c r="W12" s="27">
        <f t="shared" si="0"/>
        <v>5085465.2</v>
      </c>
      <c r="X12" s="27">
        <f t="shared" si="0"/>
        <v>6650546</v>
      </c>
      <c r="Y12" s="27">
        <f>Y13+Y14+Y15+Y16</f>
        <v>94296991.374910012</v>
      </c>
      <c r="AA12" s="3">
        <v>130077844.8</v>
      </c>
      <c r="AC12" s="2">
        <f>Y12-AA12</f>
        <v>-35780853.425089985</v>
      </c>
    </row>
    <row r="13" spans="2:29" ht="37.5" x14ac:dyDescent="0.25">
      <c r="B13" s="25" t="s">
        <v>20</v>
      </c>
      <c r="C13" s="26">
        <f>C18+C23</f>
        <v>1133379</v>
      </c>
      <c r="D13" s="26">
        <f t="shared" ref="D13:X13" si="1">D18+D23</f>
        <v>1270746.8</v>
      </c>
      <c r="E13" s="26">
        <f t="shared" si="1"/>
        <v>1444909.6</v>
      </c>
      <c r="F13" s="26">
        <f t="shared" si="1"/>
        <v>1232454.1000000001</v>
      </c>
      <c r="G13" s="26">
        <f t="shared" si="1"/>
        <v>1224119.6000000001</v>
      </c>
      <c r="H13" s="26">
        <f t="shared" si="1"/>
        <v>1344327.7</v>
      </c>
      <c r="I13" s="26">
        <f t="shared" si="1"/>
        <v>1768120.8</v>
      </c>
      <c r="J13" s="26">
        <f t="shared" si="1"/>
        <v>1948387.3</v>
      </c>
      <c r="K13" s="26">
        <f t="shared" si="1"/>
        <v>2275005.3000000003</v>
      </c>
      <c r="L13" s="26">
        <f t="shared" si="1"/>
        <v>3066775.3</v>
      </c>
      <c r="M13" s="27">
        <f t="shared" si="1"/>
        <v>3754556.0313800001</v>
      </c>
      <c r="N13" s="27">
        <f t="shared" si="1"/>
        <v>3916036</v>
      </c>
      <c r="O13" s="27">
        <f t="shared" si="1"/>
        <v>4005262.5</v>
      </c>
      <c r="P13" s="28">
        <f t="shared" si="1"/>
        <v>4154738.4</v>
      </c>
      <c r="Q13" s="27">
        <f t="shared" si="1"/>
        <v>5947014.4000000004</v>
      </c>
      <c r="R13" s="27">
        <f t="shared" si="1"/>
        <v>6205712</v>
      </c>
      <c r="S13" s="27">
        <f t="shared" si="1"/>
        <v>5250700.4000000004</v>
      </c>
      <c r="T13" s="27">
        <f t="shared" si="1"/>
        <v>4981850.0999999996</v>
      </c>
      <c r="U13" s="27">
        <f t="shared" si="1"/>
        <v>5215174.2</v>
      </c>
      <c r="V13" s="27">
        <f t="shared" si="1"/>
        <v>4985950.8</v>
      </c>
      <c r="W13" s="27">
        <f t="shared" si="1"/>
        <v>5054512</v>
      </c>
      <c r="X13" s="27">
        <f t="shared" si="1"/>
        <v>6618621.5</v>
      </c>
      <c r="Y13" s="27">
        <f>Y18+Y23</f>
        <v>76798353.83138001</v>
      </c>
      <c r="AA13" s="3">
        <v>113543270.2</v>
      </c>
      <c r="AC13" s="2">
        <f t="shared" ref="AC13:AC26" si="2">Y13-AA13</f>
        <v>-36744916.368619993</v>
      </c>
    </row>
    <row r="14" spans="2:29" ht="36.75" customHeight="1" x14ac:dyDescent="0.25">
      <c r="B14" s="25" t="s">
        <v>21</v>
      </c>
      <c r="C14" s="26">
        <f>C19+C24</f>
        <v>146744.29999999999</v>
      </c>
      <c r="D14" s="26">
        <f t="shared" ref="D14:X14" si="3">D19+D24</f>
        <v>220251.1</v>
      </c>
      <c r="E14" s="26">
        <f t="shared" si="3"/>
        <v>374553.7</v>
      </c>
      <c r="F14" s="26">
        <f t="shared" si="3"/>
        <v>339212.9</v>
      </c>
      <c r="G14" s="26">
        <f t="shared" si="3"/>
        <v>377445.6</v>
      </c>
      <c r="H14" s="26">
        <f t="shared" si="3"/>
        <v>313216.10000000003</v>
      </c>
      <c r="I14" s="26">
        <f t="shared" si="3"/>
        <v>701254.89999999991</v>
      </c>
      <c r="J14" s="26">
        <f t="shared" si="3"/>
        <v>2126769.5</v>
      </c>
      <c r="K14" s="26">
        <f t="shared" si="3"/>
        <v>1685438.7000000002</v>
      </c>
      <c r="L14" s="29">
        <f>L19+L24</f>
        <v>1634060.7</v>
      </c>
      <c r="M14" s="27">
        <f t="shared" si="3"/>
        <v>690193.02304999996</v>
      </c>
      <c r="N14" s="27">
        <f t="shared" si="3"/>
        <v>933016.40399999998</v>
      </c>
      <c r="O14" s="27">
        <f t="shared" si="3"/>
        <v>930633.72499999998</v>
      </c>
      <c r="P14" s="28">
        <f t="shared" si="3"/>
        <v>1053471.382</v>
      </c>
      <c r="Q14" s="27">
        <f t="shared" si="3"/>
        <v>0</v>
      </c>
      <c r="R14" s="27">
        <f t="shared" si="3"/>
        <v>0</v>
      </c>
      <c r="S14" s="27">
        <f t="shared" si="3"/>
        <v>0</v>
      </c>
      <c r="T14" s="27">
        <f t="shared" si="3"/>
        <v>0</v>
      </c>
      <c r="U14" s="27">
        <f t="shared" si="3"/>
        <v>0</v>
      </c>
      <c r="V14" s="27">
        <f t="shared" si="3"/>
        <v>0</v>
      </c>
      <c r="W14" s="27">
        <f t="shared" si="3"/>
        <v>0</v>
      </c>
      <c r="X14" s="27">
        <f t="shared" si="3"/>
        <v>0</v>
      </c>
      <c r="Y14" s="27">
        <f>Y19+Y24</f>
        <v>11526262.034050001</v>
      </c>
      <c r="AA14" s="3">
        <v>11708950.300000001</v>
      </c>
      <c r="AC14" s="2">
        <f t="shared" si="2"/>
        <v>-182688.26594999991</v>
      </c>
    </row>
    <row r="15" spans="2:29" ht="40.5" customHeight="1" x14ac:dyDescent="0.25">
      <c r="B15" s="25" t="s">
        <v>22</v>
      </c>
      <c r="C15" s="26">
        <f>C20+C25</f>
        <v>0</v>
      </c>
      <c r="D15" s="26">
        <f t="shared" ref="D15:X15" si="4">D20+D25</f>
        <v>1400</v>
      </c>
      <c r="E15" s="26">
        <f t="shared" si="4"/>
        <v>638455.5</v>
      </c>
      <c r="F15" s="26">
        <f t="shared" si="4"/>
        <v>637965</v>
      </c>
      <c r="G15" s="26">
        <f t="shared" si="4"/>
        <v>690000</v>
      </c>
      <c r="H15" s="26">
        <f t="shared" si="4"/>
        <v>885600</v>
      </c>
      <c r="I15" s="26">
        <f t="shared" si="4"/>
        <v>29700</v>
      </c>
      <c r="J15" s="26">
        <f t="shared" si="4"/>
        <v>508257.2</v>
      </c>
      <c r="K15" s="26">
        <f t="shared" si="4"/>
        <v>177067</v>
      </c>
      <c r="L15" s="26">
        <f t="shared" si="4"/>
        <v>41564.800000000003</v>
      </c>
      <c r="M15" s="27">
        <f t="shared" si="4"/>
        <v>38253.699999999997</v>
      </c>
      <c r="N15" s="27">
        <f t="shared" si="4"/>
        <v>224859.296</v>
      </c>
      <c r="O15" s="27">
        <f t="shared" si="4"/>
        <v>367244.375</v>
      </c>
      <c r="P15" s="28">
        <f t="shared" si="4"/>
        <v>471214.81800000003</v>
      </c>
      <c r="Q15" s="27">
        <f t="shared" si="4"/>
        <v>0</v>
      </c>
      <c r="R15" s="27">
        <f t="shared" si="4"/>
        <v>0</v>
      </c>
      <c r="S15" s="27">
        <f t="shared" si="4"/>
        <v>0</v>
      </c>
      <c r="T15" s="27">
        <f t="shared" si="4"/>
        <v>0</v>
      </c>
      <c r="U15" s="27">
        <f t="shared" si="4"/>
        <v>0</v>
      </c>
      <c r="V15" s="27">
        <f t="shared" si="4"/>
        <v>0</v>
      </c>
      <c r="W15" s="27">
        <f t="shared" si="4"/>
        <v>0</v>
      </c>
      <c r="X15" s="27">
        <f t="shared" si="4"/>
        <v>0</v>
      </c>
      <c r="Y15" s="27">
        <f>Y20+Y25</f>
        <v>4711581.6889999993</v>
      </c>
      <c r="AA15" s="3">
        <v>3826500.3</v>
      </c>
      <c r="AC15" s="2">
        <f t="shared" si="2"/>
        <v>885081.3889999995</v>
      </c>
    </row>
    <row r="16" spans="2:29" ht="38.25" customHeight="1" x14ac:dyDescent="0.25">
      <c r="B16" s="25" t="s">
        <v>23</v>
      </c>
      <c r="C16" s="26">
        <f>C21+C26</f>
        <v>50935</v>
      </c>
      <c r="D16" s="26">
        <f t="shared" ref="D16:X16" si="5">D21+D26</f>
        <v>34110.6</v>
      </c>
      <c r="E16" s="26">
        <f t="shared" si="5"/>
        <v>32105.5</v>
      </c>
      <c r="F16" s="26">
        <f t="shared" si="5"/>
        <v>30560</v>
      </c>
      <c r="G16" s="26">
        <f t="shared" si="5"/>
        <v>30940</v>
      </c>
      <c r="H16" s="26">
        <f t="shared" si="5"/>
        <v>47474</v>
      </c>
      <c r="I16" s="26">
        <f t="shared" si="5"/>
        <v>199511.4</v>
      </c>
      <c r="J16" s="26">
        <f t="shared" si="5"/>
        <v>3954.7</v>
      </c>
      <c r="K16" s="26">
        <f t="shared" si="5"/>
        <v>97477.4</v>
      </c>
      <c r="L16" s="26">
        <f t="shared" si="5"/>
        <v>109711.6</v>
      </c>
      <c r="M16" s="27">
        <f t="shared" si="5"/>
        <v>120097.92048</v>
      </c>
      <c r="N16" s="27">
        <f t="shared" si="5"/>
        <v>91975</v>
      </c>
      <c r="O16" s="27">
        <f t="shared" si="5"/>
        <v>95387.199999999997</v>
      </c>
      <c r="P16" s="28">
        <f t="shared" si="5"/>
        <v>62029.599999999999</v>
      </c>
      <c r="Q16" s="27">
        <f t="shared" si="5"/>
        <v>50191.8</v>
      </c>
      <c r="R16" s="27">
        <f t="shared" si="5"/>
        <v>26629</v>
      </c>
      <c r="S16" s="27">
        <f t="shared" si="5"/>
        <v>27427.4</v>
      </c>
      <c r="T16" s="27">
        <f t="shared" si="5"/>
        <v>28257.599999999999</v>
      </c>
      <c r="U16" s="27">
        <f t="shared" si="5"/>
        <v>29121.200000000001</v>
      </c>
      <c r="V16" s="27">
        <f t="shared" si="5"/>
        <v>30019.200000000001</v>
      </c>
      <c r="W16" s="27">
        <f t="shared" si="5"/>
        <v>30953.200000000001</v>
      </c>
      <c r="X16" s="27">
        <f t="shared" si="5"/>
        <v>31924.5</v>
      </c>
      <c r="Y16" s="27">
        <f>Y21+Y26</f>
        <v>1260793.8204799998</v>
      </c>
      <c r="AA16" s="3">
        <v>999124</v>
      </c>
      <c r="AC16" s="2">
        <f t="shared" si="2"/>
        <v>261669.82047999976</v>
      </c>
    </row>
    <row r="17" spans="2:29" ht="56.25" x14ac:dyDescent="0.25">
      <c r="B17" s="25" t="s">
        <v>24</v>
      </c>
      <c r="C17" s="26">
        <f>C18+C19+C20+C21</f>
        <v>196598.6</v>
      </c>
      <c r="D17" s="26">
        <f t="shared" ref="D17:X17" si="6">D18+D19+D20+D21</f>
        <v>178919.5</v>
      </c>
      <c r="E17" s="26">
        <f t="shared" si="6"/>
        <v>410833</v>
      </c>
      <c r="F17" s="26">
        <f t="shared" si="6"/>
        <v>188787.1</v>
      </c>
      <c r="G17" s="26">
        <f t="shared" si="6"/>
        <v>551412.1</v>
      </c>
      <c r="H17" s="26">
        <f t="shared" si="6"/>
        <v>573169.4</v>
      </c>
      <c r="I17" s="26">
        <f t="shared" si="6"/>
        <v>348333.60000000003</v>
      </c>
      <c r="J17" s="26">
        <f t="shared" si="6"/>
        <v>1901977.4</v>
      </c>
      <c r="K17" s="26">
        <f t="shared" si="6"/>
        <v>1194455.7999999998</v>
      </c>
      <c r="L17" s="26">
        <f t="shared" si="6"/>
        <v>861423.7</v>
      </c>
      <c r="M17" s="27">
        <f t="shared" si="6"/>
        <v>239936.99906</v>
      </c>
      <c r="N17" s="27">
        <f t="shared" si="6"/>
        <v>206000</v>
      </c>
      <c r="O17" s="27">
        <f t="shared" si="6"/>
        <v>219000</v>
      </c>
      <c r="P17" s="28">
        <f t="shared" si="6"/>
        <v>232000</v>
      </c>
      <c r="Q17" s="27">
        <f t="shared" si="6"/>
        <v>1765286.5</v>
      </c>
      <c r="R17" s="27">
        <f t="shared" si="6"/>
        <v>2094564.1</v>
      </c>
      <c r="S17" s="27">
        <f t="shared" si="6"/>
        <v>1158582.7</v>
      </c>
      <c r="T17" s="27">
        <f t="shared" si="6"/>
        <v>889786.5</v>
      </c>
      <c r="U17" s="27">
        <f t="shared" si="6"/>
        <v>1087423.3</v>
      </c>
      <c r="V17" s="27">
        <f t="shared" si="6"/>
        <v>896734.6</v>
      </c>
      <c r="W17" s="27">
        <f t="shared" si="6"/>
        <v>963749.5</v>
      </c>
      <c r="X17" s="27">
        <f t="shared" si="6"/>
        <v>2551793.5</v>
      </c>
      <c r="Y17" s="27">
        <f>Y18+Y19+Y20+Y21</f>
        <v>18710767.89906</v>
      </c>
      <c r="AA17" s="3">
        <v>23217548.800000001</v>
      </c>
      <c r="AC17" s="2">
        <f t="shared" si="2"/>
        <v>-4506780.900940001</v>
      </c>
    </row>
    <row r="18" spans="2:29" ht="37.5" x14ac:dyDescent="0.25">
      <c r="B18" s="25" t="s">
        <v>20</v>
      </c>
      <c r="C18" s="26">
        <v>196148.6</v>
      </c>
      <c r="D18" s="26">
        <v>178469.5</v>
      </c>
      <c r="E18" s="26">
        <v>217804.5</v>
      </c>
      <c r="F18" s="26">
        <v>188787.1</v>
      </c>
      <c r="G18" s="26">
        <v>172642.5</v>
      </c>
      <c r="H18" s="26">
        <v>157681.4</v>
      </c>
      <c r="I18" s="26">
        <v>189141</v>
      </c>
      <c r="J18" s="26">
        <v>231883.8</v>
      </c>
      <c r="K18" s="26">
        <v>210984.7</v>
      </c>
      <c r="L18" s="26">
        <v>120191</v>
      </c>
      <c r="M18" s="27">
        <v>190000</v>
      </c>
      <c r="N18" s="27">
        <v>206000</v>
      </c>
      <c r="O18" s="27">
        <v>219000</v>
      </c>
      <c r="P18" s="28">
        <v>232000</v>
      </c>
      <c r="Q18" s="27">
        <v>1765286.5</v>
      </c>
      <c r="R18" s="27">
        <v>2094564.1</v>
      </c>
      <c r="S18" s="27">
        <v>1158582.7</v>
      </c>
      <c r="T18" s="27">
        <v>889786.5</v>
      </c>
      <c r="U18" s="27">
        <v>1087423.3</v>
      </c>
      <c r="V18" s="27">
        <v>896734.6</v>
      </c>
      <c r="W18" s="27">
        <v>963749.5</v>
      </c>
      <c r="X18" s="27">
        <v>2551793.5</v>
      </c>
      <c r="Y18" s="27">
        <f t="shared" ref="Y18:Y20" si="7">SUM(C18:X18)</f>
        <v>14118654.799999999</v>
      </c>
      <c r="AA18" s="3">
        <v>18095593.300000001</v>
      </c>
      <c r="AC18" s="2">
        <f t="shared" si="2"/>
        <v>-3976938.5000000019</v>
      </c>
    </row>
    <row r="19" spans="2:29" ht="39" customHeight="1" x14ac:dyDescent="0.25">
      <c r="B19" s="25" t="s">
        <v>21</v>
      </c>
      <c r="C19" s="26">
        <v>0</v>
      </c>
      <c r="D19" s="26">
        <v>0</v>
      </c>
      <c r="E19" s="26">
        <v>192573</v>
      </c>
      <c r="F19" s="26">
        <v>0</v>
      </c>
      <c r="G19" s="26">
        <v>0</v>
      </c>
      <c r="H19" s="26">
        <v>16679.7</v>
      </c>
      <c r="I19" s="26">
        <v>129081.2</v>
      </c>
      <c r="J19" s="26">
        <v>1211381.7</v>
      </c>
      <c r="K19" s="26">
        <v>879382.3</v>
      </c>
      <c r="L19" s="29">
        <v>741232.7</v>
      </c>
      <c r="M19" s="27">
        <v>49936.999060000002</v>
      </c>
      <c r="N19" s="27">
        <v>0</v>
      </c>
      <c r="O19" s="27">
        <v>0</v>
      </c>
      <c r="P19" s="28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f t="shared" si="7"/>
        <v>3220267.5990600004</v>
      </c>
      <c r="AA19" s="3">
        <v>3750110</v>
      </c>
      <c r="AC19" s="2">
        <f t="shared" si="2"/>
        <v>-529842.40093999961</v>
      </c>
    </row>
    <row r="20" spans="2:29" ht="37.5" customHeight="1" x14ac:dyDescent="0.25">
      <c r="B20" s="25" t="s">
        <v>22</v>
      </c>
      <c r="C20" s="26">
        <v>0</v>
      </c>
      <c r="D20" s="26">
        <v>0</v>
      </c>
      <c r="E20" s="26">
        <v>0</v>
      </c>
      <c r="F20" s="26">
        <v>0</v>
      </c>
      <c r="G20" s="26">
        <v>378429.6</v>
      </c>
      <c r="H20" s="26">
        <v>398434.3</v>
      </c>
      <c r="I20" s="26">
        <v>29700</v>
      </c>
      <c r="J20" s="26">
        <v>458257.2</v>
      </c>
      <c r="K20" s="26">
        <v>103611.4</v>
      </c>
      <c r="L20" s="26">
        <v>0</v>
      </c>
      <c r="M20" s="27">
        <v>0</v>
      </c>
      <c r="N20" s="27">
        <v>0</v>
      </c>
      <c r="O20" s="27">
        <v>0</v>
      </c>
      <c r="P20" s="28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f t="shared" si="7"/>
        <v>1368432.4999999998</v>
      </c>
      <c r="AA20" s="3">
        <v>1368432.5</v>
      </c>
      <c r="AC20" s="2">
        <f t="shared" si="2"/>
        <v>0</v>
      </c>
    </row>
    <row r="21" spans="2:29" ht="36" customHeight="1" x14ac:dyDescent="0.25">
      <c r="B21" s="25" t="s">
        <v>23</v>
      </c>
      <c r="C21" s="26">
        <v>450</v>
      </c>
      <c r="D21" s="26">
        <v>450</v>
      </c>
      <c r="E21" s="26">
        <v>455.5</v>
      </c>
      <c r="F21" s="26">
        <v>0</v>
      </c>
      <c r="G21" s="26">
        <v>340</v>
      </c>
      <c r="H21" s="26">
        <v>374</v>
      </c>
      <c r="I21" s="26">
        <v>411.4</v>
      </c>
      <c r="J21" s="26">
        <v>454.7</v>
      </c>
      <c r="K21" s="26">
        <v>477.4</v>
      </c>
      <c r="L21" s="26">
        <v>0</v>
      </c>
      <c r="M21" s="27">
        <v>0</v>
      </c>
      <c r="N21" s="27">
        <v>0</v>
      </c>
      <c r="O21" s="27">
        <v>0</v>
      </c>
      <c r="P21" s="28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f>SUM(C21:X21)</f>
        <v>3413</v>
      </c>
      <c r="AA21" s="3">
        <v>3413</v>
      </c>
      <c r="AC21" s="2">
        <f t="shared" si="2"/>
        <v>0</v>
      </c>
    </row>
    <row r="22" spans="2:29" ht="41.25" customHeight="1" x14ac:dyDescent="0.25">
      <c r="B22" s="25" t="s">
        <v>25</v>
      </c>
      <c r="C22" s="26">
        <f>C23+C24+C25+C26</f>
        <v>1134459.7</v>
      </c>
      <c r="D22" s="26">
        <f t="shared" ref="D22:X22" si="8">D23+D24+D25+D26</f>
        <v>1347589.0000000002</v>
      </c>
      <c r="E22" s="26">
        <f t="shared" si="8"/>
        <v>2079191.3</v>
      </c>
      <c r="F22" s="26">
        <f t="shared" si="8"/>
        <v>2051404.9</v>
      </c>
      <c r="G22" s="26">
        <f t="shared" si="8"/>
        <v>1771093.1</v>
      </c>
      <c r="H22" s="26">
        <f t="shared" si="8"/>
        <v>2017448.4000000001</v>
      </c>
      <c r="I22" s="26">
        <f t="shared" si="8"/>
        <v>2350253.5</v>
      </c>
      <c r="J22" s="26">
        <f t="shared" si="8"/>
        <v>2685391.3</v>
      </c>
      <c r="K22" s="26">
        <f t="shared" si="8"/>
        <v>3040532.6</v>
      </c>
      <c r="L22" s="26">
        <f t="shared" si="8"/>
        <v>3990688.6999999997</v>
      </c>
      <c r="M22" s="27">
        <f t="shared" si="8"/>
        <v>4363163.6758500002</v>
      </c>
      <c r="N22" s="27">
        <f t="shared" si="8"/>
        <v>4959886.7</v>
      </c>
      <c r="O22" s="27">
        <f t="shared" si="8"/>
        <v>5179527.8</v>
      </c>
      <c r="P22" s="28">
        <f t="shared" si="8"/>
        <v>5509454.1999999993</v>
      </c>
      <c r="Q22" s="27">
        <f t="shared" si="8"/>
        <v>4231919.7</v>
      </c>
      <c r="R22" s="27">
        <f t="shared" si="8"/>
        <v>4137776.9</v>
      </c>
      <c r="S22" s="27">
        <f t="shared" si="8"/>
        <v>4119545.1</v>
      </c>
      <c r="T22" s="27">
        <f t="shared" si="8"/>
        <v>4120321.2</v>
      </c>
      <c r="U22" s="27">
        <f t="shared" si="8"/>
        <v>4156872.1</v>
      </c>
      <c r="V22" s="27">
        <f t="shared" si="8"/>
        <v>4119235.4000000004</v>
      </c>
      <c r="W22" s="27">
        <f t="shared" si="8"/>
        <v>4121715.7</v>
      </c>
      <c r="X22" s="27">
        <f t="shared" si="8"/>
        <v>4098752.5</v>
      </c>
      <c r="Y22" s="27">
        <f>Y23+Y24+Y25+Y26</f>
        <v>75586223.475850001</v>
      </c>
      <c r="AA22" s="3">
        <v>106860296</v>
      </c>
      <c r="AC22" s="2">
        <f t="shared" si="2"/>
        <v>-31274072.524149999</v>
      </c>
    </row>
    <row r="23" spans="2:29" ht="37.5" x14ac:dyDescent="0.25">
      <c r="B23" s="25" t="s">
        <v>20</v>
      </c>
      <c r="C23" s="26">
        <v>937230.4</v>
      </c>
      <c r="D23" s="26">
        <v>1092277.3</v>
      </c>
      <c r="E23" s="26">
        <v>1227105.1000000001</v>
      </c>
      <c r="F23" s="26">
        <v>1043667</v>
      </c>
      <c r="G23" s="26">
        <v>1051477.1000000001</v>
      </c>
      <c r="H23" s="26">
        <v>1186646.3</v>
      </c>
      <c r="I23" s="26">
        <v>1578979.8</v>
      </c>
      <c r="J23" s="26">
        <v>1716503.5</v>
      </c>
      <c r="K23" s="26">
        <v>2064020.6</v>
      </c>
      <c r="L23" s="26">
        <v>2946584.3</v>
      </c>
      <c r="M23" s="27">
        <v>3564556.0313800001</v>
      </c>
      <c r="N23" s="27">
        <v>3710036</v>
      </c>
      <c r="O23" s="27">
        <v>3786262.5</v>
      </c>
      <c r="P23" s="28">
        <v>3922738.4</v>
      </c>
      <c r="Q23" s="27">
        <v>4181727.9</v>
      </c>
      <c r="R23" s="27">
        <v>4111147.9</v>
      </c>
      <c r="S23" s="27">
        <v>4092117.7</v>
      </c>
      <c r="T23" s="27">
        <v>4092063.6</v>
      </c>
      <c r="U23" s="27">
        <v>4127750.9</v>
      </c>
      <c r="V23" s="27">
        <v>4089216.2</v>
      </c>
      <c r="W23" s="27">
        <v>4090762.5</v>
      </c>
      <c r="X23" s="27">
        <v>4066828</v>
      </c>
      <c r="Y23" s="27">
        <f>SUM(C23:X23)</f>
        <v>62679699.031380005</v>
      </c>
      <c r="AA23" s="3">
        <v>95447676.900000006</v>
      </c>
      <c r="AC23" s="2">
        <f t="shared" si="2"/>
        <v>-32767977.868620001</v>
      </c>
    </row>
    <row r="24" spans="2:29" ht="37.5" customHeight="1" x14ac:dyDescent="0.25">
      <c r="B24" s="25" t="s">
        <v>21</v>
      </c>
      <c r="C24" s="26">
        <v>146744.29999999999</v>
      </c>
      <c r="D24" s="26">
        <v>220251.1</v>
      </c>
      <c r="E24" s="26">
        <v>181980.7</v>
      </c>
      <c r="F24" s="26">
        <v>339212.9</v>
      </c>
      <c r="G24" s="26">
        <v>377445.6</v>
      </c>
      <c r="H24" s="26">
        <v>296536.40000000002</v>
      </c>
      <c r="I24" s="26">
        <v>572173.69999999995</v>
      </c>
      <c r="J24" s="26">
        <v>915387.8</v>
      </c>
      <c r="K24" s="26">
        <v>806056.4</v>
      </c>
      <c r="L24" s="29">
        <v>892828</v>
      </c>
      <c r="M24" s="27">
        <v>640256.02399000002</v>
      </c>
      <c r="N24" s="27">
        <v>933016.40399999998</v>
      </c>
      <c r="O24" s="27">
        <v>930633.72499999998</v>
      </c>
      <c r="P24" s="28">
        <v>1053471.382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f t="shared" ref="Y24:Y26" si="9">SUM(C24:X24)</f>
        <v>8305994.43499</v>
      </c>
      <c r="AA24" s="3">
        <v>7958840.2999999998</v>
      </c>
      <c r="AC24" s="2">
        <f t="shared" si="2"/>
        <v>347154.13499000017</v>
      </c>
    </row>
    <row r="25" spans="2:29" ht="39.75" customHeight="1" x14ac:dyDescent="0.25">
      <c r="B25" s="25" t="s">
        <v>22</v>
      </c>
      <c r="C25" s="26">
        <v>0</v>
      </c>
      <c r="D25" s="26">
        <v>1400</v>
      </c>
      <c r="E25" s="26">
        <v>638455.5</v>
      </c>
      <c r="F25" s="26">
        <v>637965</v>
      </c>
      <c r="G25" s="26">
        <v>311570.40000000002</v>
      </c>
      <c r="H25" s="26">
        <v>487165.7</v>
      </c>
      <c r="I25" s="26">
        <v>0</v>
      </c>
      <c r="J25" s="26">
        <v>50000</v>
      </c>
      <c r="K25" s="26">
        <v>73455.600000000006</v>
      </c>
      <c r="L25" s="26">
        <v>41564.800000000003</v>
      </c>
      <c r="M25" s="27">
        <v>38253.699999999997</v>
      </c>
      <c r="N25" s="27">
        <v>224859.296</v>
      </c>
      <c r="O25" s="27">
        <v>367244.375</v>
      </c>
      <c r="P25" s="28">
        <v>471214.81800000003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f t="shared" si="9"/>
        <v>3343149.1889999998</v>
      </c>
      <c r="AA25" s="3">
        <v>2458067.7999999998</v>
      </c>
      <c r="AC25" s="2">
        <f t="shared" si="2"/>
        <v>885081.38899999997</v>
      </c>
    </row>
    <row r="26" spans="2:29" ht="40.5" customHeight="1" x14ac:dyDescent="0.25">
      <c r="B26" s="25" t="s">
        <v>23</v>
      </c>
      <c r="C26" s="26">
        <v>50485</v>
      </c>
      <c r="D26" s="26">
        <v>33660.6</v>
      </c>
      <c r="E26" s="26">
        <v>31650</v>
      </c>
      <c r="F26" s="26">
        <v>30560</v>
      </c>
      <c r="G26" s="26">
        <v>30600</v>
      </c>
      <c r="H26" s="26">
        <v>47100</v>
      </c>
      <c r="I26" s="26">
        <v>199100</v>
      </c>
      <c r="J26" s="26">
        <v>3500</v>
      </c>
      <c r="K26" s="26">
        <v>97000</v>
      </c>
      <c r="L26" s="26">
        <v>109711.6</v>
      </c>
      <c r="M26" s="27">
        <v>120097.92048</v>
      </c>
      <c r="N26" s="27">
        <v>91975</v>
      </c>
      <c r="O26" s="27">
        <v>95387.199999999997</v>
      </c>
      <c r="P26" s="28">
        <v>62029.599999999999</v>
      </c>
      <c r="Q26" s="27">
        <v>50191.8</v>
      </c>
      <c r="R26" s="27">
        <v>26629</v>
      </c>
      <c r="S26" s="27">
        <v>27427.4</v>
      </c>
      <c r="T26" s="27">
        <v>28257.599999999999</v>
      </c>
      <c r="U26" s="27">
        <v>29121.200000000001</v>
      </c>
      <c r="V26" s="27">
        <v>30019.200000000001</v>
      </c>
      <c r="W26" s="27">
        <v>30953.200000000001</v>
      </c>
      <c r="X26" s="27">
        <v>31924.5</v>
      </c>
      <c r="Y26" s="27">
        <f t="shared" si="9"/>
        <v>1257380.8204799998</v>
      </c>
      <c r="AA26" s="3">
        <v>995711</v>
      </c>
      <c r="AC26" s="2">
        <f t="shared" si="2"/>
        <v>261669.82047999976</v>
      </c>
    </row>
    <row r="27" spans="2:29" x14ac:dyDescent="0.25">
      <c r="AC27" s="2"/>
    </row>
    <row r="28" spans="2:29" hidden="1" x14ac:dyDescent="0.25">
      <c r="C28" s="3">
        <v>1331058.3</v>
      </c>
      <c r="D28" s="3">
        <v>1526508.5</v>
      </c>
      <c r="E28" s="3">
        <v>2490024.2999999998</v>
      </c>
      <c r="F28" s="3">
        <v>2240192</v>
      </c>
      <c r="G28" s="3">
        <v>2322505.2000000002</v>
      </c>
      <c r="H28" s="3">
        <v>2590617.7999999998</v>
      </c>
      <c r="I28" s="3">
        <v>2698587.1</v>
      </c>
      <c r="J28" s="3">
        <v>4587368.7</v>
      </c>
      <c r="K28" s="3">
        <v>4234988.4000000004</v>
      </c>
      <c r="L28" s="3">
        <v>4825774.4000000004</v>
      </c>
      <c r="M28" s="3">
        <v>15323332.300000001</v>
      </c>
      <c r="N28" s="3">
        <v>18052664.5</v>
      </c>
      <c r="O28" s="3">
        <v>17104845.5</v>
      </c>
      <c r="P28" s="5">
        <v>16349559.9</v>
      </c>
      <c r="Q28" s="3">
        <v>16983331.899999999</v>
      </c>
      <c r="R28" s="3">
        <v>17626549.399999999</v>
      </c>
      <c r="S28" s="3"/>
      <c r="T28" s="3"/>
      <c r="U28" s="3"/>
      <c r="V28" s="3"/>
      <c r="W28" s="3"/>
      <c r="X28" s="3"/>
      <c r="Y28" s="3">
        <v>130077844.8</v>
      </c>
    </row>
    <row r="29" spans="2:29" hidden="1" x14ac:dyDescent="0.25"/>
    <row r="30" spans="2:29" hidden="1" x14ac:dyDescent="0.25">
      <c r="C30" s="1">
        <f>C12-C28</f>
        <v>0</v>
      </c>
      <c r="D30" s="1">
        <f t="shared" ref="D30:Y30" si="10">D12-D28</f>
        <v>0</v>
      </c>
      <c r="E30" s="1">
        <f t="shared" si="10"/>
        <v>0</v>
      </c>
      <c r="F30" s="1">
        <f t="shared" si="10"/>
        <v>0</v>
      </c>
      <c r="G30" s="1">
        <f t="shared" si="10"/>
        <v>0</v>
      </c>
      <c r="H30" s="1">
        <f t="shared" si="10"/>
        <v>0</v>
      </c>
      <c r="I30" s="1">
        <f t="shared" si="10"/>
        <v>0</v>
      </c>
      <c r="J30" s="1">
        <f t="shared" si="10"/>
        <v>0</v>
      </c>
      <c r="K30" s="1">
        <f t="shared" si="10"/>
        <v>0</v>
      </c>
      <c r="L30" s="1">
        <f t="shared" si="10"/>
        <v>26337.999999999069</v>
      </c>
      <c r="M30" s="1">
        <f t="shared" si="10"/>
        <v>-10720231.625089999</v>
      </c>
      <c r="N30" s="1">
        <f t="shared" si="10"/>
        <v>-12886777.800000001</v>
      </c>
      <c r="O30" s="1">
        <f t="shared" si="10"/>
        <v>-11706317.699999999</v>
      </c>
      <c r="P30" s="6">
        <f t="shared" si="10"/>
        <v>-10608105.700000001</v>
      </c>
      <c r="Q30" s="1">
        <f t="shared" si="10"/>
        <v>-10986125.699999999</v>
      </c>
      <c r="R30" s="1">
        <f t="shared" si="10"/>
        <v>-11394208.399999999</v>
      </c>
      <c r="S30" s="1"/>
      <c r="T30" s="1"/>
      <c r="U30" s="1"/>
      <c r="V30" s="1"/>
      <c r="W30" s="1"/>
      <c r="X30" s="1"/>
      <c r="Y30" s="1">
        <f t="shared" si="10"/>
        <v>-35780853.425089985</v>
      </c>
    </row>
    <row r="31" spans="2:29" hidden="1" x14ac:dyDescent="0.25"/>
  </sheetData>
  <mergeCells count="5">
    <mergeCell ref="C8:Y8"/>
    <mergeCell ref="B8:B9"/>
    <mergeCell ref="B6:Y6"/>
    <mergeCell ref="U2:Y2"/>
    <mergeCell ref="U4:Y4"/>
  </mergeCells>
  <pageMargins left="0.39370078740157483" right="0.39370078740157483" top="1.1811023622047245" bottom="0.39370078740157483" header="0.19685039370078741" footer="0.19685039370078741"/>
  <pageSetup paperSize="8" scale="46" fitToHeight="0" orientation="landscape" r:id="rId1"/>
  <headerFooter differentFirst="1">
    <oddHeader>&amp;R
&amp;"Times New Roman,обычный"&amp;16 &amp;22 &amp;32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Морген</cp:lastModifiedBy>
  <cp:lastPrinted>2025-12-19T03:17:38Z</cp:lastPrinted>
  <dcterms:modified xsi:type="dcterms:W3CDTF">2025-12-19T03:18:13Z</dcterms:modified>
</cp:coreProperties>
</file>